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1"/>
  <workbookPr/>
  <mc:AlternateContent xmlns:mc="http://schemas.openxmlformats.org/markup-compatibility/2006">
    <mc:Choice Requires="x15">
      <x15ac:absPath xmlns:x15ac="http://schemas.microsoft.com/office/spreadsheetml/2010/11/ac" url="D:\2024年职称评审\"/>
    </mc:Choice>
  </mc:AlternateContent>
  <xr:revisionPtr revIDLastSave="0" documentId="13_ncr:1_{572954FD-952F-4579-A9B2-643D5243E7C8}" xr6:coauthVersionLast="36" xr6:coauthVersionMax="36" xr10:uidLastSave="{00000000-0000-0000-0000-000000000000}"/>
  <bookViews>
    <workbookView xWindow="0" yWindow="0" windowWidth="18900" windowHeight="8925" xr2:uid="{00000000-000D-0000-FFFF-FFFF00000000}"/>
  </bookViews>
  <sheets>
    <sheet name="教学评教详单" sheetId="1" r:id="rId1"/>
  </sheets>
  <definedNames>
    <definedName name="_xlnm._FilterDatabase" localSheetId="0" hidden="1">教学评教详单!$A$3:$AF$4</definedName>
  </definedNames>
  <calcPr calcId="191029"/>
</workbook>
</file>

<file path=xl/calcChain.xml><?xml version="1.0" encoding="utf-8"?>
<calcChain xmlns="http://schemas.openxmlformats.org/spreadsheetml/2006/main">
  <c r="V4" i="1" l="1"/>
  <c r="U4" i="1"/>
  <c r="J4" i="1"/>
  <c r="I4" i="1"/>
  <c r="H4" i="1" l="1"/>
  <c r="G4" i="1" s="1"/>
  <c r="F4" i="1" s="1"/>
</calcChain>
</file>

<file path=xl/sharedStrings.xml><?xml version="1.0" encoding="utf-8"?>
<sst xmlns="http://schemas.openxmlformats.org/spreadsheetml/2006/main" count="39" uniqueCount="37">
  <si>
    <t>申报教学为主型人员学生评教情况表</t>
  </si>
  <si>
    <t>编号</t>
  </si>
  <si>
    <t>学院（部）名称</t>
  </si>
  <si>
    <t>工号</t>
  </si>
  <si>
    <t>姓名</t>
  </si>
  <si>
    <t>申报职务</t>
  </si>
  <si>
    <t>是否符合</t>
  </si>
  <si>
    <t>所授课程有三分之二以上门次的学生评教得分超过开课单位当学期课程平均水平</t>
  </si>
  <si>
    <t>申报副高要求得分位于后20%的总计不超过两次，正高不超过1次</t>
  </si>
  <si>
    <t>超过门数占比（超过66.6%，为超出2/3）</t>
  </si>
  <si>
    <t>超过数</t>
  </si>
  <si>
    <t>总数</t>
  </si>
  <si>
    <t>2023年超过数</t>
  </si>
  <si>
    <t>2023年总数</t>
  </si>
  <si>
    <t>2022年超过数</t>
  </si>
  <si>
    <t>2022年总数</t>
  </si>
  <si>
    <t>2021年超过数</t>
  </si>
  <si>
    <t>2021年总数</t>
  </si>
  <si>
    <t>2020年超过数</t>
  </si>
  <si>
    <t>2020年总数</t>
  </si>
  <si>
    <t>2019年超过数</t>
  </si>
  <si>
    <t>2019年总数</t>
  </si>
  <si>
    <t>后20%门次</t>
  </si>
  <si>
    <t>23-24-1</t>
  </si>
  <si>
    <t>22-23-2</t>
  </si>
  <si>
    <t>22-23-1</t>
  </si>
  <si>
    <t>21-22-2</t>
  </si>
  <si>
    <t>21-22-1</t>
  </si>
  <si>
    <t>20-21-2</t>
  </si>
  <si>
    <t>20-21-1</t>
  </si>
  <si>
    <t>19-20-2</t>
  </si>
  <si>
    <t>19-20-1</t>
  </si>
  <si>
    <t>18-19-2</t>
  </si>
  <si>
    <t>传媒学院</t>
  </si>
  <si>
    <t>13D124</t>
  </si>
  <si>
    <t>冯洋</t>
  </si>
  <si>
    <t>副教授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</si>
</sst>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7" x14ac:knownFonts="1">
    <font>
      <sz val="11"/>
      <color theme="1"/>
      <name val="等线"/>
      <charset val="134"/>
      <scheme val="minor"/>
    </font>
    <font>
      <sz val="11"/>
      <name val="黑体"/>
      <family val="3"/>
      <charset val="134"/>
    </font>
    <font>
      <sz val="10"/>
      <name val="宋体"/>
      <family val="3"/>
      <charset val="134"/>
    </font>
    <font>
      <sz val="20"/>
      <name val="黑体"/>
      <family val="3"/>
      <charset val="134"/>
    </font>
    <font>
      <sz val="11"/>
      <color theme="1"/>
      <name val="黑体"/>
      <family val="3"/>
      <charset val="134"/>
    </font>
    <font>
      <sz val="12"/>
      <name val="宋体"/>
      <family val="3"/>
      <charset val="134"/>
    </font>
    <font>
      <sz val="9"/>
      <name val="等线"/>
      <family val="3"/>
      <charset val="134"/>
      <scheme val="minor"/>
    </font>
  </fonts>
  <fills count="4">
    <fill>
      <patternFill patternType="none"/>
    </fill>
    <fill>
      <patternFill patternType="gray125"/>
    </fill>
    <fill>
      <patternFill patternType="solid">
        <fgColor theme="6" tint="0.59999389629810485"/>
        <bgColor indexed="64"/>
      </patternFill>
    </fill>
    <fill>
      <patternFill patternType="solid">
        <fgColor theme="8" tint="0.79992065187536243"/>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cellStyleXfs>
  <cellXfs count="18">
    <xf numFmtId="0" fontId="0" fillId="0" borderId="0" xfId="0"/>
    <xf numFmtId="0" fontId="1" fillId="0" borderId="0" xfId="0" applyFont="1" applyAlignment="1" applyProtection="1">
      <alignment horizontal="center"/>
      <protection locked="0"/>
    </xf>
    <xf numFmtId="0" fontId="1" fillId="0" borderId="0" xfId="0" applyFont="1" applyAlignment="1" applyProtection="1">
      <alignment horizontal="center" vertical="center" wrapText="1"/>
      <protection locked="0"/>
    </xf>
    <xf numFmtId="0" fontId="2" fillId="0" borderId="0" xfId="0" applyFont="1" applyAlignment="1" applyProtection="1">
      <alignment horizontal="center"/>
      <protection locked="0"/>
    </xf>
    <xf numFmtId="0" fontId="2" fillId="0" borderId="0" xfId="0" applyFont="1" applyAlignment="1" applyProtection="1">
      <alignment horizontal="left" wrapText="1"/>
      <protection locked="0"/>
    </xf>
    <xf numFmtId="0" fontId="2" fillId="0" borderId="0" xfId="0" applyFont="1" applyAlignment="1" applyProtection="1">
      <alignment horizontal="center" wrapText="1"/>
      <protection locked="0"/>
    </xf>
    <xf numFmtId="0" fontId="1" fillId="0" borderId="1" xfId="0" applyFont="1" applyBorder="1" applyAlignment="1" applyProtection="1">
      <alignment horizontal="center" vertical="center" wrapText="1"/>
      <protection locked="0"/>
    </xf>
    <xf numFmtId="176" fontId="1" fillId="0" borderId="1" xfId="0" applyNumberFormat="1" applyFont="1" applyBorder="1" applyAlignment="1" applyProtection="1">
      <alignment horizontal="center" vertical="center" wrapText="1"/>
      <protection locked="0"/>
    </xf>
    <xf numFmtId="0" fontId="2" fillId="0" borderId="1" xfId="1"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10" fontId="2" fillId="0" borderId="1" xfId="0" applyNumberFormat="1" applyFont="1" applyBorder="1" applyAlignment="1" applyProtection="1">
      <alignment horizontal="center" vertical="center"/>
      <protection locked="0"/>
    </xf>
    <xf numFmtId="0" fontId="2" fillId="3" borderId="1" xfId="0" applyFont="1" applyFill="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2" fillId="0" borderId="1"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1" fillId="0" borderId="1" xfId="0" applyFont="1" applyBorder="1" applyAlignment="1" applyProtection="1">
      <alignment horizontal="center" vertical="center" wrapText="1"/>
      <protection locked="0"/>
    </xf>
    <xf numFmtId="0" fontId="1" fillId="2" borderId="1" xfId="0" applyFont="1" applyFill="1" applyBorder="1" applyAlignment="1" applyProtection="1">
      <alignment horizontal="center" vertical="center" wrapText="1"/>
      <protection locked="0"/>
    </xf>
  </cellXfs>
  <cellStyles count="2">
    <cellStyle name="常规" xfId="0" builtinId="0"/>
    <cellStyle name="常规 2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AF4"/>
  <sheetViews>
    <sheetView tabSelected="1" workbookViewId="0">
      <selection activeCell="B8" sqref="B8"/>
    </sheetView>
  </sheetViews>
  <sheetFormatPr defaultColWidth="9" defaultRowHeight="12" x14ac:dyDescent="0.15"/>
  <cols>
    <col min="1" max="1" width="5.25" style="3" customWidth="1"/>
    <col min="2" max="2" width="19.375" style="4" customWidth="1"/>
    <col min="3" max="3" width="6.75" style="4" customWidth="1"/>
    <col min="4" max="4" width="8.125" style="3" customWidth="1"/>
    <col min="5" max="5" width="9.25" style="5" customWidth="1"/>
    <col min="6" max="6" width="9.5" style="3" customWidth="1"/>
    <col min="7" max="7" width="9" style="3"/>
    <col min="8" max="8" width="10.625" style="3" customWidth="1"/>
    <col min="9" max="32" width="6.625" style="3" customWidth="1"/>
    <col min="33" max="16384" width="9" style="3"/>
  </cols>
  <sheetData>
    <row r="1" spans="1:32" ht="49.5" customHeight="1" x14ac:dyDescent="0.15">
      <c r="A1" s="14" t="s">
        <v>0</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row>
    <row r="2" spans="1:32" s="1" customFormat="1" ht="49.5" customHeight="1" x14ac:dyDescent="0.15">
      <c r="A2" s="16" t="s">
        <v>1</v>
      </c>
      <c r="B2" s="16" t="s">
        <v>2</v>
      </c>
      <c r="C2" s="16" t="s">
        <v>3</v>
      </c>
      <c r="D2" s="16" t="s">
        <v>4</v>
      </c>
      <c r="E2" s="16" t="s">
        <v>5</v>
      </c>
      <c r="F2" s="17" t="s">
        <v>6</v>
      </c>
      <c r="G2" s="15" t="s">
        <v>7</v>
      </c>
      <c r="H2" s="15"/>
      <c r="I2" s="15"/>
      <c r="J2" s="15"/>
      <c r="K2" s="15"/>
      <c r="L2" s="15"/>
      <c r="M2" s="15"/>
      <c r="N2" s="15"/>
      <c r="O2" s="15"/>
      <c r="P2" s="15"/>
      <c r="Q2" s="15"/>
      <c r="R2" s="15"/>
      <c r="S2" s="15"/>
      <c r="T2" s="15"/>
      <c r="U2" s="16" t="s">
        <v>8</v>
      </c>
      <c r="V2" s="16"/>
      <c r="W2" s="16"/>
      <c r="X2" s="16"/>
      <c r="Y2" s="16"/>
      <c r="Z2" s="16"/>
      <c r="AA2" s="16"/>
      <c r="AB2" s="16"/>
      <c r="AC2" s="16"/>
      <c r="AD2" s="16"/>
      <c r="AE2" s="16"/>
      <c r="AF2" s="16"/>
    </row>
    <row r="3" spans="1:32" s="2" customFormat="1" ht="60.6" customHeight="1" x14ac:dyDescent="0.2">
      <c r="A3" s="16"/>
      <c r="B3" s="16"/>
      <c r="C3" s="16"/>
      <c r="D3" s="16"/>
      <c r="E3" s="16"/>
      <c r="F3" s="17"/>
      <c r="G3" s="6" t="s">
        <v>6</v>
      </c>
      <c r="H3" s="7" t="s">
        <v>9</v>
      </c>
      <c r="I3" s="12" t="s">
        <v>10</v>
      </c>
      <c r="J3" s="12" t="s">
        <v>11</v>
      </c>
      <c r="K3" s="12" t="s">
        <v>12</v>
      </c>
      <c r="L3" s="12" t="s">
        <v>13</v>
      </c>
      <c r="M3" s="12" t="s">
        <v>14</v>
      </c>
      <c r="N3" s="12" t="s">
        <v>15</v>
      </c>
      <c r="O3" s="12" t="s">
        <v>16</v>
      </c>
      <c r="P3" s="12" t="s">
        <v>17</v>
      </c>
      <c r="Q3" s="12" t="s">
        <v>18</v>
      </c>
      <c r="R3" s="12" t="s">
        <v>19</v>
      </c>
      <c r="S3" s="12" t="s">
        <v>20</v>
      </c>
      <c r="T3" s="12" t="s">
        <v>21</v>
      </c>
      <c r="U3" s="6" t="s">
        <v>6</v>
      </c>
      <c r="V3" s="6" t="s">
        <v>22</v>
      </c>
      <c r="W3" s="6" t="s">
        <v>23</v>
      </c>
      <c r="X3" s="6" t="s">
        <v>24</v>
      </c>
      <c r="Y3" s="6" t="s">
        <v>25</v>
      </c>
      <c r="Z3" s="6" t="s">
        <v>26</v>
      </c>
      <c r="AA3" s="6" t="s">
        <v>27</v>
      </c>
      <c r="AB3" s="6" t="s">
        <v>28</v>
      </c>
      <c r="AC3" s="6" t="s">
        <v>29</v>
      </c>
      <c r="AD3" s="6" t="s">
        <v>30</v>
      </c>
      <c r="AE3" s="6" t="s">
        <v>31</v>
      </c>
      <c r="AF3" s="6" t="s">
        <v>32</v>
      </c>
    </row>
    <row r="4" spans="1:32" ht="24.95" customHeight="1" x14ac:dyDescent="0.15">
      <c r="A4" s="8">
        <v>1</v>
      </c>
      <c r="B4" s="9" t="s">
        <v>33</v>
      </c>
      <c r="C4" s="9" t="s">
        <v>34</v>
      </c>
      <c r="D4" s="11" t="s">
        <v>35</v>
      </c>
      <c r="E4" s="9" t="s">
        <v>36</v>
      </c>
      <c r="F4" s="9" t="str">
        <f t="shared" ref="F4" si="0">IF(AND(G4="是",U4="是"),"是","否")</f>
        <v>是</v>
      </c>
      <c r="G4" s="10" t="str">
        <f t="shared" ref="G4" si="1">IF(H4&gt;0.666,"是","否")</f>
        <v>是</v>
      </c>
      <c r="H4" s="10">
        <f t="shared" ref="H4" si="2">I4/J4</f>
        <v>0.86363636363636365</v>
      </c>
      <c r="I4" s="13">
        <f t="shared" ref="I4" si="3">K4+M4+O4+Q4+S4</f>
        <v>19</v>
      </c>
      <c r="J4" s="13">
        <f t="shared" ref="J4" si="4">L4+N4+P4+R4+T4</f>
        <v>22</v>
      </c>
      <c r="K4" s="13">
        <v>3</v>
      </c>
      <c r="L4" s="13">
        <v>4</v>
      </c>
      <c r="M4" s="13">
        <v>4</v>
      </c>
      <c r="N4" s="13">
        <v>5</v>
      </c>
      <c r="O4" s="13">
        <v>4</v>
      </c>
      <c r="P4" s="13">
        <v>4</v>
      </c>
      <c r="Q4" s="13">
        <v>4</v>
      </c>
      <c r="R4" s="13">
        <v>4</v>
      </c>
      <c r="S4" s="13">
        <v>4</v>
      </c>
      <c r="T4" s="13">
        <v>5</v>
      </c>
      <c r="U4" s="13" t="str">
        <f t="shared" ref="U4" si="5">IF(E4="教授",IF(V4&lt;=1,"是","否"),IF(V4&lt;=2,"是","否"))</f>
        <v>是</v>
      </c>
      <c r="V4" s="13">
        <f t="shared" ref="V4" si="6">SUM(W4:AF4)</f>
        <v>1</v>
      </c>
      <c r="W4" s="13">
        <v>0</v>
      </c>
      <c r="X4" s="13">
        <v>1</v>
      </c>
      <c r="Y4" s="13">
        <v>0</v>
      </c>
      <c r="Z4" s="13">
        <v>0</v>
      </c>
      <c r="AA4" s="13">
        <v>0</v>
      </c>
      <c r="AB4" s="13">
        <v>0</v>
      </c>
      <c r="AC4" s="13">
        <v>0</v>
      </c>
      <c r="AD4" s="13">
        <v>0</v>
      </c>
      <c r="AE4" s="13">
        <v>0</v>
      </c>
      <c r="AF4" s="13">
        <v>0</v>
      </c>
    </row>
  </sheetData>
  <autoFilter ref="A3:AF4" xr:uid="{00000000-0009-0000-0000-000000000000}"/>
  <sortState ref="A20:AD20">
    <sortCondition ref="B20"/>
    <sortCondition descending="1" ref="E20"/>
    <sortCondition ref="D20"/>
  </sortState>
  <mergeCells count="9">
    <mergeCell ref="A1:AD1"/>
    <mergeCell ref="G2:T2"/>
    <mergeCell ref="U2:AF2"/>
    <mergeCell ref="A2:A3"/>
    <mergeCell ref="B2:B3"/>
    <mergeCell ref="C2:C3"/>
    <mergeCell ref="D2:D3"/>
    <mergeCell ref="E2:E3"/>
    <mergeCell ref="F2:F3"/>
  </mergeCells>
  <phoneticPr fontId="6" type="noConversion"/>
  <dataValidations count="1">
    <dataValidation type="list" allowBlank="1" showInputMessage="1" showErrorMessage="1" sqref="E5:E65306 E65310:E65321 E65534:E130842 E130846:E130857 E131070:E196378 E196382:E196393 E196606:E261914 E261918:E261929 E262142:E327450 E327454:E327465 E327678:E392986 E392990:E393001 E393214:E458522 E458526:E458537 E458750:E524058 E524062:E524073 E524286:E589594 E589598:E589609 E589822:E655130 E655134:E655145 E655358:E720666 E720670:E720681 E720894:E786202 E786206:E786217 E786430:E851738 E851742:E851753 E851966:E917274 E917278:E917289 E917502:E982810 E982814:E982825 E983038:E1048576" xr:uid="{00000000-0002-0000-0000-000000000000}">
      <formula1>#REF!</formula1>
    </dataValidation>
  </dataValidations>
  <pageMargins left="0.7" right="0.7" top="0.75" bottom="0.75" header="0.3" footer="0.3"/>
  <pageSetup paperSize="9" orientation="portrait" horizontalDpi="1200" verticalDpi="12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教学评教详单</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骏 徐</dc:creator>
  <cp:lastModifiedBy>feng</cp:lastModifiedBy>
  <dcterms:created xsi:type="dcterms:W3CDTF">2024-06-03T00:27:00Z</dcterms:created>
  <dcterms:modified xsi:type="dcterms:W3CDTF">2024-06-25T04:19:21Z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AD7C795F29544A189E25484C39E6319A_12</vt:lpwstr>
  </property>
  <property fmtid="{D5CDD505-2E9C-101B-9397-08002B2CF9AE}" pid="3" name="KSOProductBuildVer">
    <vt:lpwstr>2052-12.1.0.16929</vt:lpwstr>
  </property>
</Properties>
</file>